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neiprint\Desktop\"/>
    </mc:Choice>
  </mc:AlternateContent>
  <xr:revisionPtr revIDLastSave="0" documentId="13_ncr:1_{27FE20B1-C3D4-4472-8349-71BEC45246F3}" xr6:coauthVersionLast="47" xr6:coauthVersionMax="47" xr10:uidLastSave="{00000000-0000-0000-0000-000000000000}"/>
  <bookViews>
    <workbookView xWindow="-120" yWindow="-120" windowWidth="29040" windowHeight="15840" xr2:uid="{F6BF33A0-68D0-4361-95CE-B65A30E71075}"/>
  </bookViews>
  <sheets>
    <sheet name="面付計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D16" i="1"/>
  <c r="D11" i="1"/>
  <c r="C11" i="1" s="1"/>
  <c r="E11" i="1"/>
  <c r="E15" i="1"/>
  <c r="D15" i="1"/>
  <c r="E14" i="1"/>
  <c r="D14" i="1"/>
  <c r="E13" i="1"/>
  <c r="D13" i="1"/>
  <c r="E12" i="1"/>
  <c r="D12" i="1"/>
  <c r="C14" i="1" l="1"/>
  <c r="C13" i="1"/>
  <c r="C16" i="1"/>
  <c r="C12" i="1"/>
  <c r="C15" i="1"/>
  <c r="F11" i="1" l="1"/>
  <c r="I11" i="1" s="1"/>
  <c r="F15" i="1"/>
  <c r="F13" i="1"/>
  <c r="I13" i="1" l="1"/>
  <c r="I15" i="1" s="1"/>
  <c r="I9" i="1" s="1"/>
  <c r="I17" i="1" s="1"/>
</calcChain>
</file>

<file path=xl/sharedStrings.xml><?xml version="1.0" encoding="utf-8"?>
<sst xmlns="http://schemas.openxmlformats.org/spreadsheetml/2006/main" count="21" uniqueCount="21">
  <si>
    <t>どぶ</t>
    <phoneticPr fontId="1"/>
  </si>
  <si>
    <t>幅</t>
    <rPh sb="0" eb="1">
      <t>ハバ</t>
    </rPh>
    <phoneticPr fontId="1"/>
  </si>
  <si>
    <t>高さ</t>
    <rPh sb="0" eb="1">
      <t>タカ</t>
    </rPh>
    <phoneticPr fontId="1"/>
  </si>
  <si>
    <t>A3</t>
    <phoneticPr fontId="1"/>
  </si>
  <si>
    <t>A４</t>
    <phoneticPr fontId="1"/>
  </si>
  <si>
    <t>A5</t>
    <phoneticPr fontId="1"/>
  </si>
  <si>
    <t>希望数量</t>
    <rPh sb="0" eb="2">
      <t>キボウ</t>
    </rPh>
    <rPh sb="2" eb="4">
      <t>スウリョウ</t>
    </rPh>
    <phoneticPr fontId="1"/>
  </si>
  <si>
    <t xml:space="preserve"> </t>
    <phoneticPr fontId="1"/>
  </si>
  <si>
    <t>サイズ mmで入力</t>
    <rPh sb="7" eb="9">
      <t>ニュウリョク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</si>
  <si>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</si>
  <si>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</si>
  <si>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面付数量計算</t>
    <rPh sb="0" eb="2">
      <t>メンツケ</t>
    </rPh>
    <rPh sb="2" eb="4">
      <t>スウリョウ</t>
    </rPh>
    <rPh sb="4" eb="6">
      <t>ケイサン</t>
    </rPh>
    <phoneticPr fontId="1"/>
  </si>
  <si>
    <t>各用紙とも１０ｍｍ内側になるよう計算してます。</t>
    <rPh sb="0" eb="1">
      <t>カク</t>
    </rPh>
    <rPh sb="1" eb="3">
      <t>ヨウシ</t>
    </rPh>
    <rPh sb="9" eb="11">
      <t>ウチガワ</t>
    </rPh>
    <rPh sb="16" eb="18">
      <t>ケイサン</t>
    </rPh>
    <phoneticPr fontId="1"/>
  </si>
  <si>
    <t>シートサイズ</t>
    <phoneticPr fontId="1"/>
  </si>
  <si>
    <t>A3必要枚数</t>
    <rPh sb="2" eb="4">
      <t>ヒツヨウ</t>
    </rPh>
    <rPh sb="4" eb="6">
      <t>マイスウ</t>
    </rPh>
    <phoneticPr fontId="1"/>
  </si>
  <si>
    <t>A4必要枚数</t>
    <rPh sb="2" eb="4">
      <t>ヒツヨウ</t>
    </rPh>
    <rPh sb="4" eb="6">
      <t>マイスウ</t>
    </rPh>
    <phoneticPr fontId="1"/>
  </si>
  <si>
    <t>A5必要枚数</t>
    <rPh sb="2" eb="4">
      <t>ヒツヨウ</t>
    </rPh>
    <rPh sb="4" eb="6">
      <t>マイスウ</t>
    </rPh>
    <phoneticPr fontId="1"/>
  </si>
  <si>
    <t>シールのサイズを入力してください</t>
    <rPh sb="8" eb="10">
      <t>ニュウリョク</t>
    </rPh>
    <phoneticPr fontId="1"/>
  </si>
  <si>
    <t>シールの配置する間隔を入力してください</t>
    <rPh sb="4" eb="6">
      <t>ハイチ</t>
    </rPh>
    <rPh sb="8" eb="10">
      <t>カンカク</t>
    </rPh>
    <rPh sb="11" eb="13">
      <t>ニュウリョク</t>
    </rPh>
    <phoneticPr fontId="1"/>
  </si>
  <si>
    <t>希望数量を入力してください</t>
    <rPh sb="0" eb="2">
      <t>キボウ</t>
    </rPh>
    <rPh sb="2" eb="4">
      <t>スウリョウ</t>
    </rPh>
    <rPh sb="5" eb="7">
      <t>ニュウリョク</t>
    </rPh>
    <phoneticPr fontId="1"/>
  </si>
  <si>
    <t>面付数量</t>
    <rPh sb="0" eb="2">
      <t>メンツケ</t>
    </rPh>
    <rPh sb="2" eb="4">
      <t>スウリョウ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</si>
</sst>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 "/>
    <numFmt numFmtId="177" formatCode="0_);[Red]\(0\)"/>
    <numFmt numFmtId="178" formatCode="0.0_);[Red]\(0.0\)"/>
    <numFmt numFmtId="179" formatCode="#,##0&quot;　枚&quot;"/>
    <numFmt numFmtId="188" formatCode="#,##0&quot;個余り&quot;"/>
    <numFmt numFmtId="190" formatCode="#,##0&quot; 個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EE0000"/>
      <name val="游ゴシック"/>
      <family val="2"/>
      <charset val="128"/>
      <scheme val="minor"/>
    </font>
    <font>
      <sz val="11"/>
      <color rgb="FFEE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3" borderId="7" xfId="0" applyNumberFormat="1" applyFill="1" applyBorder="1">
      <alignment vertical="center"/>
    </xf>
    <xf numFmtId="177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3" borderId="11" xfId="0" applyNumberFormat="1" applyFill="1" applyBorder="1">
      <alignment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3" borderId="8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13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0" fillId="0" borderId="17" xfId="0" applyNumberFormat="1" applyBorder="1">
      <alignment vertical="center"/>
    </xf>
    <xf numFmtId="176" fontId="0" fillId="2" borderId="5" xfId="0" applyNumberForma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6" fontId="3" fillId="0" borderId="0" xfId="0" applyNumberFormat="1" applyFont="1">
      <alignment vertical="center"/>
    </xf>
    <xf numFmtId="177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NumberFormat="1" applyBorder="1">
      <alignment vertical="center"/>
    </xf>
    <xf numFmtId="188" fontId="0" fillId="0" borderId="1" xfId="0" applyNumberFormat="1" applyBorder="1">
      <alignment vertical="center"/>
    </xf>
    <xf numFmtId="177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176" fontId="0" fillId="3" borderId="0" xfId="0" applyNumberFormat="1" applyFill="1">
      <alignment vertical="center"/>
    </xf>
    <xf numFmtId="176" fontId="0" fillId="4" borderId="0" xfId="0" applyNumberFormat="1" applyFill="1">
      <alignment vertical="center"/>
    </xf>
    <xf numFmtId="177" fontId="0" fillId="4" borderId="7" xfId="0" applyNumberFormat="1" applyFill="1" applyBorder="1">
      <alignment vertical="center"/>
    </xf>
    <xf numFmtId="177" fontId="2" fillId="0" borderId="0" xfId="0" applyNumberFormat="1" applyFont="1" applyAlignment="1">
      <alignment horizontal="right" vertical="center"/>
    </xf>
    <xf numFmtId="177" fontId="0" fillId="5" borderId="1" xfId="0" applyNumberFormat="1" applyFill="1" applyBorder="1" applyAlignment="1">
      <alignment horizontal="right" vertical="center"/>
    </xf>
    <xf numFmtId="176" fontId="0" fillId="5" borderId="0" xfId="0" applyNumberFormat="1" applyFill="1">
      <alignment vertical="center"/>
    </xf>
    <xf numFmtId="177" fontId="4" fillId="0" borderId="12" xfId="0" applyNumberFormat="1" applyFont="1" applyBorder="1" applyAlignment="1">
      <alignment horizontal="right" vertical="center"/>
    </xf>
    <xf numFmtId="179" fontId="5" fillId="0" borderId="1" xfId="0" applyNumberFormat="1" applyFont="1" applyBorder="1">
      <alignment vertical="center"/>
    </xf>
    <xf numFmtId="190" fontId="0" fillId="2" borderId="6" xfId="0" applyNumberFormat="1" applyFill="1" applyBorder="1">
      <alignment vertical="center"/>
    </xf>
    <xf numFmtId="190" fontId="0" fillId="2" borderId="1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8BEB-4DE3-40E4-A259-5F7B0C48024D}">
  <sheetPr codeName="Sheet1"/>
  <dimension ref="A2:P26"/>
  <sheetViews>
    <sheetView tabSelected="1" zoomScale="160" zoomScaleNormal="160" workbookViewId="0">
      <selection activeCell="O11" sqref="O11"/>
    </sheetView>
  </sheetViews>
  <sheetFormatPr defaultRowHeight="18.75" x14ac:dyDescent="0.4"/>
  <cols>
    <col min="1" max="1" width="9" style="1"/>
    <col min="2" max="2" width="12.875" style="1" customWidth="1"/>
    <col min="3" max="3" width="7.75" style="1" customWidth="1"/>
    <col min="4" max="4" width="8" style="2" customWidth="1"/>
    <col min="5" max="6" width="9" style="2"/>
    <col min="7" max="7" width="1.875" style="2" customWidth="1"/>
    <col min="8" max="8" width="11.625" style="31" customWidth="1"/>
    <col min="9" max="9" width="9.375" style="28" customWidth="1"/>
    <col min="10" max="16" width="9" style="2"/>
  </cols>
  <sheetData>
    <row r="2" spans="2:9" ht="25.5" x14ac:dyDescent="0.4">
      <c r="B2" s="22" t="s">
        <v>11</v>
      </c>
    </row>
    <row r="3" spans="2:9" ht="14.25" customHeight="1" x14ac:dyDescent="0.4">
      <c r="B3" s="22"/>
      <c r="C3" s="35"/>
      <c r="D3" s="1" t="s">
        <v>17</v>
      </c>
    </row>
    <row r="4" spans="2:9" ht="14.25" customHeight="1" x14ac:dyDescent="0.4">
      <c r="B4" s="22"/>
      <c r="C4" s="36"/>
      <c r="D4" s="2" t="s">
        <v>18</v>
      </c>
    </row>
    <row r="5" spans="2:9" ht="14.25" customHeight="1" x14ac:dyDescent="0.4">
      <c r="B5" s="22"/>
      <c r="C5" s="40"/>
      <c r="D5" s="2" t="s">
        <v>19</v>
      </c>
    </row>
    <row r="6" spans="2:9" ht="27.75" customHeight="1" thickBot="1" x14ac:dyDescent="0.45"/>
    <row r="7" spans="2:9" ht="12.75" customHeight="1" thickBot="1" x14ac:dyDescent="0.45">
      <c r="D7" s="23" t="s">
        <v>8</v>
      </c>
      <c r="E7" s="24"/>
      <c r="F7" s="25"/>
      <c r="G7" s="32"/>
    </row>
    <row r="8" spans="2:9" ht="19.5" thickBot="1" x14ac:dyDescent="0.45">
      <c r="D8" s="6" t="s">
        <v>1</v>
      </c>
      <c r="E8" s="6" t="s">
        <v>2</v>
      </c>
      <c r="F8" s="6" t="s">
        <v>0</v>
      </c>
      <c r="G8" s="33"/>
      <c r="H8" s="38" t="s">
        <v>6</v>
      </c>
    </row>
    <row r="9" spans="2:9" ht="19.5" thickBot="1" x14ac:dyDescent="0.45">
      <c r="D9" s="8">
        <v>20</v>
      </c>
      <c r="E9" s="11">
        <v>10</v>
      </c>
      <c r="F9" s="37">
        <v>5</v>
      </c>
      <c r="G9" s="5"/>
      <c r="H9" s="39">
        <v>1000</v>
      </c>
      <c r="I9" s="29">
        <f>F11*I11+F13*I13+F15*I15</f>
        <v>1056</v>
      </c>
    </row>
    <row r="10" spans="2:9" ht="19.5" thickBot="1" x14ac:dyDescent="0.45">
      <c r="B10" s="7" t="s">
        <v>13</v>
      </c>
      <c r="C10" s="20" t="s">
        <v>20</v>
      </c>
      <c r="D10" s="21" t="s">
        <v>9</v>
      </c>
      <c r="E10" s="4" t="s">
        <v>10</v>
      </c>
      <c r="F10" s="2" t="s">
        <v>7</v>
      </c>
    </row>
    <row r="11" spans="2:9" ht="19.5" thickBot="1" x14ac:dyDescent="0.45">
      <c r="B11" s="26" t="s">
        <v>3</v>
      </c>
      <c r="C11" s="43">
        <f>D11*E11</f>
        <v>288</v>
      </c>
      <c r="D11" s="9">
        <f>INT(400/($D$9+$F$9))</f>
        <v>16</v>
      </c>
      <c r="E11" s="13">
        <f>INT(277/($E$9+$F$9))</f>
        <v>18</v>
      </c>
      <c r="F11" s="12">
        <f>IF(C11&gt;C12,C11,C12)</f>
        <v>288</v>
      </c>
      <c r="G11" s="34"/>
      <c r="H11" s="41" t="s">
        <v>14</v>
      </c>
      <c r="I11" s="42">
        <f>INT(H9/F11)</f>
        <v>3</v>
      </c>
    </row>
    <row r="12" spans="2:9" ht="19.5" thickBot="1" x14ac:dyDescent="0.45">
      <c r="B12" s="27"/>
      <c r="C12" s="44">
        <f t="shared" ref="C12:C16" si="0">D12*E12</f>
        <v>286</v>
      </c>
      <c r="D12" s="10">
        <f>INT(277/($D$9+$F$9))</f>
        <v>11</v>
      </c>
      <c r="E12" s="12">
        <f>INT(400/($E$9+$F$9))</f>
        <v>26</v>
      </c>
      <c r="I12" s="3"/>
    </row>
    <row r="13" spans="2:9" ht="19.5" thickBot="1" x14ac:dyDescent="0.45">
      <c r="B13" s="26" t="s">
        <v>4</v>
      </c>
      <c r="C13" s="44">
        <f t="shared" si="0"/>
        <v>132</v>
      </c>
      <c r="D13" s="10">
        <f>INT(277/($D$9+$F$9))</f>
        <v>11</v>
      </c>
      <c r="E13" s="12">
        <f>INT(190/($E$9+$F$9))</f>
        <v>12</v>
      </c>
      <c r="F13" s="12">
        <f>IF(C13&gt;C14,C13,C14)</f>
        <v>132</v>
      </c>
      <c r="G13" s="34"/>
      <c r="H13" s="41" t="s">
        <v>15</v>
      </c>
      <c r="I13" s="42">
        <f>INT((H9 - I11*F11)/F13)</f>
        <v>1</v>
      </c>
    </row>
    <row r="14" spans="2:9" ht="19.5" thickBot="1" x14ac:dyDescent="0.45">
      <c r="B14" s="27"/>
      <c r="C14" s="44">
        <f t="shared" si="0"/>
        <v>126</v>
      </c>
      <c r="D14" s="14">
        <f>INT(190/($D$9+$F$9))</f>
        <v>7</v>
      </c>
      <c r="E14" s="15">
        <f>INT(277/($E$9+$F$9))</f>
        <v>18</v>
      </c>
      <c r="I14" s="3"/>
    </row>
    <row r="15" spans="2:9" ht="19.5" thickBot="1" x14ac:dyDescent="0.45">
      <c r="B15" s="26" t="s">
        <v>5</v>
      </c>
      <c r="C15" s="44">
        <f t="shared" si="0"/>
        <v>56</v>
      </c>
      <c r="D15" s="16">
        <f>INT(190/($D$9+$F$9))</f>
        <v>7</v>
      </c>
      <c r="E15" s="18">
        <f>INT(128/($E$9+$F$9))</f>
        <v>8</v>
      </c>
      <c r="F15" s="12">
        <f>IF(C15&gt;C16,C15,C16)</f>
        <v>60</v>
      </c>
      <c r="G15" s="34"/>
      <c r="H15" s="41" t="s">
        <v>16</v>
      </c>
      <c r="I15" s="42">
        <f>CEILING((H9-I11*F11-I13*F13)/F15,1)</f>
        <v>1</v>
      </c>
    </row>
    <row r="16" spans="2:9" ht="19.5" thickBot="1" x14ac:dyDescent="0.45">
      <c r="B16" s="27"/>
      <c r="C16" s="44">
        <f t="shared" si="0"/>
        <v>60</v>
      </c>
      <c r="D16" s="17">
        <f>INT(128/($D$9+$F$9))</f>
        <v>5</v>
      </c>
      <c r="E16" s="19">
        <f>INT(190/($E$9+$F$9))</f>
        <v>12</v>
      </c>
      <c r="I16" s="3"/>
    </row>
    <row r="17" spans="2:9" ht="19.5" thickBot="1" x14ac:dyDescent="0.45">
      <c r="I17" s="30">
        <f>I9-H9</f>
        <v>56</v>
      </c>
    </row>
    <row r="18" spans="2:9" ht="12.75" customHeight="1" x14ac:dyDescent="0.4"/>
    <row r="19" spans="2:9" ht="12.75" customHeight="1" x14ac:dyDescent="0.4">
      <c r="B19" s="1" t="s">
        <v>12</v>
      </c>
    </row>
    <row r="20" spans="2:9" ht="12.75" customHeight="1" x14ac:dyDescent="0.4"/>
    <row r="21" spans="2:9" ht="12.75" customHeight="1" x14ac:dyDescent="0.4"/>
    <row r="22" spans="2:9" ht="12.75" customHeight="1" x14ac:dyDescent="0.4"/>
    <row r="26" spans="2:9" ht="24.75" customHeight="1" x14ac:dyDescent="0.4"/>
  </sheetData>
  <mergeCells count="4">
    <mergeCell ref="D7:F7"/>
    <mergeCell ref="B11:B12"/>
    <mergeCell ref="B13:B14"/>
    <mergeCell ref="B15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面付計算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saneiprint</dc:creator>
  <cp:lastModifiedBy>光利 田中</cp:lastModifiedBy>
  <dcterms:created xsi:type="dcterms:W3CDTF">2021-01-17T23:24:27Z</dcterms:created>
  <dcterms:modified xsi:type="dcterms:W3CDTF">2025-07-08T00:06:33Z</dcterms:modified>
</cp:coreProperties>
</file>